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éter Pendrive - 2025-09-14\Informatika\Táblázatkezelés\10. évf\3-Matekdolgozat\"/>
    </mc:Choice>
  </mc:AlternateContent>
  <xr:revisionPtr revIDLastSave="0" documentId="13_ncr:1_{79094220-9EDC-4053-A29A-A47163EE3A47}" xr6:coauthVersionLast="47" xr6:coauthVersionMax="47" xr10:uidLastSave="{00000000-0000-0000-0000-000000000000}"/>
  <bookViews>
    <workbookView xWindow="-108" yWindow="-108" windowWidth="15576" windowHeight="9096" xr2:uid="{00000000-000D-0000-FFFF-FFFF00000000}"/>
  </bookViews>
  <sheets>
    <sheet name="Adatok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7" i="2" l="1"/>
  <c r="G15" i="2"/>
  <c r="G22" i="2"/>
  <c r="I1" i="2"/>
  <c r="I2" i="2"/>
  <c r="I3" i="2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G10" i="2"/>
  <c r="G11" i="2"/>
  <c r="G12" i="2"/>
  <c r="G13" i="2"/>
  <c r="G9" i="2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" i="2"/>
  <c r="G19" i="2"/>
  <c r="G16" i="2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" i="2"/>
</calcChain>
</file>

<file path=xl/sharedStrings.xml><?xml version="1.0" encoding="utf-8"?>
<sst xmlns="http://schemas.openxmlformats.org/spreadsheetml/2006/main" count="45" uniqueCount="40">
  <si>
    <t>Név</t>
  </si>
  <si>
    <t>Pontszám</t>
  </si>
  <si>
    <t>Dió Dina</t>
  </si>
  <si>
    <t>Alma Ajna</t>
  </si>
  <si>
    <t>Barack Bardó</t>
  </si>
  <si>
    <t>Citrom Ciceró</t>
  </si>
  <si>
    <t>elégtelen</t>
  </si>
  <si>
    <t>Cseresz Nyeste</t>
  </si>
  <si>
    <t>elégséges</t>
  </si>
  <si>
    <t>közepes</t>
  </si>
  <si>
    <t>Eper Erik</t>
  </si>
  <si>
    <t>jó</t>
  </si>
  <si>
    <t>Füge Fürtike</t>
  </si>
  <si>
    <t>jeles</t>
  </si>
  <si>
    <t>Galagonya Gara</t>
  </si>
  <si>
    <t>Grép Gerda</t>
  </si>
  <si>
    <t>Josta Jolán</t>
  </si>
  <si>
    <t>Kivi Kitti</t>
  </si>
  <si>
    <t>Körte Kötöny</t>
  </si>
  <si>
    <t>Licsi Lili</t>
  </si>
  <si>
    <t>Málna Márta</t>
  </si>
  <si>
    <t>Meggy Megyer</t>
  </si>
  <si>
    <t>Narancs Nauzika</t>
  </si>
  <si>
    <t>Őszi Baracs</t>
  </si>
  <si>
    <t>Papaja Pamina</t>
  </si>
  <si>
    <t>Ribizli Riza</t>
  </si>
  <si>
    <t>Ringló Roland</t>
  </si>
  <si>
    <t>Som Soma</t>
  </si>
  <si>
    <t>Szilva Szilvió</t>
  </si>
  <si>
    <t>Szőlő Szörény</t>
  </si>
  <si>
    <t>Vadalma Vanda</t>
  </si>
  <si>
    <t>Zöld Alma</t>
  </si>
  <si>
    <t>Érdemjegy</t>
  </si>
  <si>
    <t>Ponthatárok</t>
  </si>
  <si>
    <t>Statisztika</t>
  </si>
  <si>
    <t>A három leggyengébb pontszám:</t>
  </si>
  <si>
    <t>A legjobbat írta:</t>
  </si>
  <si>
    <t>A megfeleltek átlaga:</t>
  </si>
  <si>
    <t>Teljesítmény</t>
  </si>
  <si>
    <t>A 90-nél nagyobb pontszámok sárga háttérrel, félkövér és dőlt betűkkel jelenjenek meg!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</si>
</sst>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&quot; db&quot;"/>
    <numFmt numFmtId="165" formatCode="0&quot; pont&quot;"/>
    <numFmt numFmtId="166" formatCode="0.00&quot; pont&quot;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0" fontId="0" fillId="0" borderId="2" xfId="0" applyBorder="1"/>
    <xf numFmtId="164" fontId="0" fillId="0" borderId="1" xfId="0" applyNumberFormat="1" applyBorder="1"/>
    <xf numFmtId="165" fontId="0" fillId="0" borderId="1" xfId="0" applyNumberFormat="1" applyBorder="1"/>
    <xf numFmtId="0" fontId="0" fillId="0" borderId="3" xfId="0" applyBorder="1"/>
    <xf numFmtId="0" fontId="0" fillId="0" borderId="0" xfId="0" applyBorder="1"/>
    <xf numFmtId="0" fontId="0" fillId="0" borderId="0" xfId="0" applyBorder="1" applyAlignment="1">
      <alignment wrapText="1"/>
    </xf>
    <xf numFmtId="164" fontId="0" fillId="0" borderId="4" xfId="0" applyNumberFormat="1" applyFill="1" applyBorder="1" applyAlignment="1">
      <alignment horizontal="center"/>
    </xf>
    <xf numFmtId="0" fontId="2" fillId="0" borderId="0" xfId="0" applyFont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166" fontId="0" fillId="0" borderId="5" xfId="0" applyNumberFormat="1" applyBorder="1" applyAlignment="1">
      <alignment horizontal="center" vertical="center"/>
    </xf>
    <xf numFmtId="166" fontId="0" fillId="0" borderId="6" xfId="0" applyNumberFormat="1" applyBorder="1" applyAlignment="1">
      <alignment horizontal="center" vertical="center"/>
    </xf>
  </cellXfs>
  <cellStyles count="1">
    <cellStyle name="Normál" xfId="0" builtinId="0"/>
  </cellStyles>
  <dxfs count="1">
    <dxf>
      <font>
        <b/>
        <i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5688709429452422"/>
          <c:y val="0.32177627576443107"/>
          <c:w val="0.69308143262004007"/>
          <c:h val="0.64951620418320144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4892-465E-8183-E1EE0762E0E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4892-465E-8183-E1EE0762E0E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892-465E-8183-E1EE0762E0E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892-465E-8183-E1EE0762E0E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892-465E-8183-E1EE0762E0E7}"/>
              </c:ext>
            </c:extLst>
          </c:dPt>
          <c:dLbls>
            <c:dLbl>
              <c:idx val="0"/>
              <c:layout>
                <c:manualLayout>
                  <c:x val="-1.3992034553676839E-2"/>
                  <c:y val="-1.9181116386643028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892-465E-8183-E1EE0762E0E7}"/>
                </c:ext>
              </c:extLst>
            </c:dLbl>
            <c:dLbl>
              <c:idx val="1"/>
              <c:layout>
                <c:manualLayout>
                  <c:x val="-0.11104516750353166"/>
                  <c:y val="8.095214017873016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892-465E-8183-E1EE0762E0E7}"/>
                </c:ext>
              </c:extLst>
            </c:dLbl>
            <c:dLbl>
              <c:idx val="2"/>
              <c:layout>
                <c:manualLayout>
                  <c:x val="-0.15893647077934323"/>
                  <c:y val="-0.1539311774149966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892-465E-8183-E1EE0762E0E7}"/>
                </c:ext>
              </c:extLst>
            </c:dLbl>
            <c:dLbl>
              <c:idx val="3"/>
              <c:layout>
                <c:manualLayout>
                  <c:x val="0.20535013444954009"/>
                  <c:y val="-0.1434130969837042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892-465E-8183-E1EE0762E0E7}"/>
                </c:ext>
              </c:extLst>
            </c:dLbl>
            <c:dLbl>
              <c:idx val="4"/>
              <c:layout>
                <c:manualLayout>
                  <c:x val="0.17587856320288683"/>
                  <c:y val="0.14744287120869848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892-465E-8183-E1EE0762E0E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hu-HU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Adatok!$F$9:$F$13</c:f>
              <c:strCache>
                <c:ptCount val="5"/>
                <c:pt idx="0">
                  <c:v>elégtelen</c:v>
                </c:pt>
                <c:pt idx="1">
                  <c:v>elégséges</c:v>
                </c:pt>
                <c:pt idx="2">
                  <c:v>közepes</c:v>
                </c:pt>
                <c:pt idx="3">
                  <c:v>jó</c:v>
                </c:pt>
                <c:pt idx="4">
                  <c:v>jeles</c:v>
                </c:pt>
              </c:strCache>
            </c:strRef>
          </c:cat>
          <c:val>
            <c:numRef>
              <c:f>Adatok!$G$9:$G$13</c:f>
              <c:numCache>
                <c:formatCode>0" db"</c:formatCode>
                <c:ptCount val="5"/>
                <c:pt idx="0">
                  <c:v>2</c:v>
                </c:pt>
                <c:pt idx="1">
                  <c:v>5</c:v>
                </c:pt>
                <c:pt idx="2">
                  <c:v>5</c:v>
                </c:pt>
                <c:pt idx="3">
                  <c:v>7</c:v>
                </c:pt>
                <c:pt idx="4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92-465E-8183-E1EE0762E0E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3.9715843000066697E-2"/>
          <c:y val="2.2408959016674196E-2"/>
          <c:w val="0.34040420167970004"/>
          <c:h val="0.5548847144912825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115614</xdr:colOff>
      <xdr:row>22</xdr:row>
      <xdr:rowOff>136635</xdr:rowOff>
    </xdr:from>
    <xdr:to>
      <xdr:col>6</xdr:col>
      <xdr:colOff>714703</xdr:colOff>
      <xdr:row>32</xdr:row>
      <xdr:rowOff>136634</xdr:rowOff>
    </xdr:to>
    <xdr:graphicFrame macro="">
      <xdr:nvGraphicFramePr>
        <xdr:cNvPr id="4" name="Diagram 3">
          <a:extLst>
            <a:ext uri="{FF2B5EF4-FFF2-40B4-BE49-F238E27FC236}">
              <a16:creationId xmlns:a16="http://schemas.microsoft.com/office/drawing/2014/main" id="{131709DC-1D28-4087-BA5F-407662F075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topLeftCell="A7" zoomScale="85" zoomScaleNormal="85" workbookViewId="0">
      <selection activeCell="G18" sqref="G18"/>
    </sheetView>
  </sheetViews>
  <sheetFormatPr defaultRowHeight="14.4" x14ac:dyDescent="0.3"/>
  <cols>
    <col min="1" max="1" width="15.109375" bestFit="1" customWidth="1"/>
    <col min="2" max="2" width="9.21875" bestFit="1" customWidth="1"/>
    <col min="3" max="3" width="10.109375" bestFit="1" customWidth="1"/>
    <col min="4" max="4" width="12" bestFit="1" customWidth="1"/>
    <col min="5" max="5" width="2.33203125" customWidth="1"/>
    <col min="6" max="6" width="14.109375" customWidth="1"/>
    <col min="7" max="7" width="11" customWidth="1"/>
    <col min="14" max="14" width="14.6640625" bestFit="1" customWidth="1"/>
  </cols>
  <sheetData>
    <row r="1" spans="1:9" x14ac:dyDescent="0.3">
      <c r="A1" s="1" t="s">
        <v>0</v>
      </c>
      <c r="B1" s="1" t="s">
        <v>1</v>
      </c>
      <c r="C1" s="1" t="s">
        <v>32</v>
      </c>
      <c r="D1" s="1" t="s">
        <v>38</v>
      </c>
      <c r="F1" s="11" t="s">
        <v>33</v>
      </c>
      <c r="G1" s="11"/>
      <c r="I1" t="str">
        <f t="shared" ref="I1:I26" si="0">A1</f>
        <v>Név</v>
      </c>
    </row>
    <row r="2" spans="1:9" x14ac:dyDescent="0.3">
      <c r="A2" s="2" t="s">
        <v>3</v>
      </c>
      <c r="B2" s="2">
        <v>84</v>
      </c>
      <c r="C2" s="2" t="str">
        <f t="shared" ref="C2:C26" si="1">VLOOKUP(B2,F$2:G$6,2,TRUE)</f>
        <v>jó</v>
      </c>
      <c r="D2" s="2" t="str">
        <f>IF(B2&gt;AVERAGE(B$2:B$26),"Átlag feletti","")</f>
        <v>Átlag feletti</v>
      </c>
      <c r="F2" s="2">
        <v>0</v>
      </c>
      <c r="G2" s="2" t="s">
        <v>6</v>
      </c>
      <c r="I2" t="str">
        <f t="shared" si="0"/>
        <v>Alma Ajna</v>
      </c>
    </row>
    <row r="3" spans="1:9" x14ac:dyDescent="0.3">
      <c r="A3" s="2" t="s">
        <v>4</v>
      </c>
      <c r="B3" s="2">
        <v>85</v>
      </c>
      <c r="C3" s="2" t="str">
        <f t="shared" si="1"/>
        <v>jeles</v>
      </c>
      <c r="D3" s="2" t="str">
        <f t="shared" ref="D3:D26" si="2">IF(B3&gt;AVERAGE(B$2:B$26),"Átlag feletti","")</f>
        <v>Átlag feletti</v>
      </c>
      <c r="F3" s="2">
        <v>33</v>
      </c>
      <c r="G3" s="2" t="s">
        <v>8</v>
      </c>
      <c r="I3" t="str">
        <f t="shared" si="0"/>
        <v>Barack Bardó</v>
      </c>
    </row>
    <row r="4" spans="1:9" x14ac:dyDescent="0.3">
      <c r="A4" s="2" t="s">
        <v>5</v>
      </c>
      <c r="B4" s="2">
        <v>66</v>
      </c>
      <c r="C4" s="2" t="str">
        <f t="shared" si="1"/>
        <v>közepes</v>
      </c>
      <c r="D4" s="2" t="str">
        <f t="shared" si="2"/>
        <v>Átlag feletti</v>
      </c>
      <c r="F4" s="2">
        <v>50</v>
      </c>
      <c r="G4" s="2" t="s">
        <v>9</v>
      </c>
      <c r="I4" t="str">
        <f t="shared" si="0"/>
        <v>Citrom Ciceró</v>
      </c>
    </row>
    <row r="5" spans="1:9" x14ac:dyDescent="0.3">
      <c r="A5" s="2" t="s">
        <v>7</v>
      </c>
      <c r="B5" s="2">
        <v>67</v>
      </c>
      <c r="C5" s="2" t="str">
        <f t="shared" si="1"/>
        <v>jó</v>
      </c>
      <c r="D5" s="2" t="str">
        <f t="shared" si="2"/>
        <v>Átlag feletti</v>
      </c>
      <c r="F5" s="2">
        <v>67</v>
      </c>
      <c r="G5" s="2" t="s">
        <v>11</v>
      </c>
      <c r="I5" t="str">
        <f t="shared" si="0"/>
        <v>Cseresz Nyeste</v>
      </c>
    </row>
    <row r="6" spans="1:9" x14ac:dyDescent="0.3">
      <c r="A6" s="2" t="s">
        <v>2</v>
      </c>
      <c r="B6" s="2">
        <v>67</v>
      </c>
      <c r="C6" s="2" t="str">
        <f t="shared" si="1"/>
        <v>jó</v>
      </c>
      <c r="D6" s="2" t="str">
        <f t="shared" si="2"/>
        <v>Átlag feletti</v>
      </c>
      <c r="F6" s="2">
        <v>85</v>
      </c>
      <c r="G6" s="2" t="s">
        <v>13</v>
      </c>
      <c r="I6" t="str">
        <f t="shared" si="0"/>
        <v>Dió Dina</v>
      </c>
    </row>
    <row r="7" spans="1:9" x14ac:dyDescent="0.3">
      <c r="A7" s="2" t="s">
        <v>10</v>
      </c>
      <c r="B7" s="2">
        <v>49</v>
      </c>
      <c r="C7" s="2" t="str">
        <f t="shared" si="1"/>
        <v>elégséges</v>
      </c>
      <c r="D7" s="2" t="str">
        <f t="shared" si="2"/>
        <v/>
      </c>
      <c r="I7" t="str">
        <f t="shared" si="0"/>
        <v>Eper Erik</v>
      </c>
    </row>
    <row r="8" spans="1:9" x14ac:dyDescent="0.3">
      <c r="A8" s="2" t="s">
        <v>12</v>
      </c>
      <c r="B8" s="2">
        <v>50</v>
      </c>
      <c r="C8" s="2" t="str">
        <f t="shared" si="1"/>
        <v>közepes</v>
      </c>
      <c r="D8" s="2" t="str">
        <f t="shared" si="2"/>
        <v/>
      </c>
      <c r="F8" s="11" t="s">
        <v>34</v>
      </c>
      <c r="G8" s="11"/>
      <c r="I8" t="str">
        <f t="shared" si="0"/>
        <v>Füge Fürtike</v>
      </c>
    </row>
    <row r="9" spans="1:9" x14ac:dyDescent="0.3">
      <c r="A9" s="3" t="s">
        <v>14</v>
      </c>
      <c r="B9" s="2">
        <v>32</v>
      </c>
      <c r="C9" s="2" t="str">
        <f t="shared" si="1"/>
        <v>elégtelen</v>
      </c>
      <c r="D9" s="2" t="str">
        <f t="shared" si="2"/>
        <v/>
      </c>
      <c r="F9" s="2" t="s">
        <v>6</v>
      </c>
      <c r="G9" s="4">
        <f>COUNTIF(C$2:C$26,F9)</f>
        <v>2</v>
      </c>
      <c r="I9" t="str">
        <f t="shared" si="0"/>
        <v>Galagonya Gara</v>
      </c>
    </row>
    <row r="10" spans="1:9" x14ac:dyDescent="0.3">
      <c r="A10" s="2" t="s">
        <v>15</v>
      </c>
      <c r="B10" s="2">
        <v>99</v>
      </c>
      <c r="C10" s="2" t="str">
        <f t="shared" si="1"/>
        <v>jeles</v>
      </c>
      <c r="D10" s="2" t="str">
        <f t="shared" si="2"/>
        <v>Átlag feletti</v>
      </c>
      <c r="F10" s="2" t="s">
        <v>8</v>
      </c>
      <c r="G10" s="4">
        <f t="shared" ref="G10:G13" si="3">COUNTIF(C$2:C$26,F10)</f>
        <v>5</v>
      </c>
      <c r="I10" t="str">
        <f t="shared" si="0"/>
        <v>Grép Gerda</v>
      </c>
    </row>
    <row r="11" spans="1:9" x14ac:dyDescent="0.3">
      <c r="A11" s="2" t="s">
        <v>16</v>
      </c>
      <c r="B11" s="2">
        <v>6</v>
      </c>
      <c r="C11" s="2" t="str">
        <f t="shared" si="1"/>
        <v>elégtelen</v>
      </c>
      <c r="D11" s="2" t="str">
        <f t="shared" si="2"/>
        <v/>
      </c>
      <c r="F11" s="2" t="s">
        <v>9</v>
      </c>
      <c r="G11" s="4">
        <f t="shared" si="3"/>
        <v>5</v>
      </c>
      <c r="I11" t="str">
        <f t="shared" si="0"/>
        <v>Josta Jolán</v>
      </c>
    </row>
    <row r="12" spans="1:9" x14ac:dyDescent="0.3">
      <c r="A12" s="2" t="s">
        <v>17</v>
      </c>
      <c r="B12" s="2">
        <v>55</v>
      </c>
      <c r="C12" s="2" t="str">
        <f t="shared" si="1"/>
        <v>közepes</v>
      </c>
      <c r="D12" s="2" t="str">
        <f t="shared" si="2"/>
        <v/>
      </c>
      <c r="F12" s="2" t="s">
        <v>11</v>
      </c>
      <c r="G12" s="4">
        <f t="shared" si="3"/>
        <v>7</v>
      </c>
      <c r="I12" t="str">
        <f t="shared" si="0"/>
        <v>Kivi Kitti</v>
      </c>
    </row>
    <row r="13" spans="1:9" x14ac:dyDescent="0.3">
      <c r="A13" s="2" t="s">
        <v>18</v>
      </c>
      <c r="B13" s="2">
        <v>87</v>
      </c>
      <c r="C13" s="2" t="str">
        <f t="shared" si="1"/>
        <v>jeles</v>
      </c>
      <c r="D13" s="2" t="str">
        <f t="shared" si="2"/>
        <v>Átlag feletti</v>
      </c>
      <c r="F13" s="2" t="s">
        <v>13</v>
      </c>
      <c r="G13" s="4">
        <f t="shared" si="3"/>
        <v>6</v>
      </c>
      <c r="I13" t="str">
        <f t="shared" si="0"/>
        <v>Körte Kötöny</v>
      </c>
    </row>
    <row r="14" spans="1:9" x14ac:dyDescent="0.3">
      <c r="A14" s="2" t="s">
        <v>19</v>
      </c>
      <c r="B14" s="2">
        <v>93</v>
      </c>
      <c r="C14" s="2" t="str">
        <f t="shared" si="1"/>
        <v>jeles</v>
      </c>
      <c r="D14" s="2" t="str">
        <f t="shared" si="2"/>
        <v>Átlag feletti</v>
      </c>
      <c r="I14" t="str">
        <f t="shared" si="0"/>
        <v>Licsi Lili</v>
      </c>
    </row>
    <row r="15" spans="1:9" ht="14.4" customHeight="1" x14ac:dyDescent="0.3">
      <c r="A15" s="2" t="s">
        <v>20</v>
      </c>
      <c r="B15" s="2">
        <v>34</v>
      </c>
      <c r="C15" s="2" t="str">
        <f t="shared" si="1"/>
        <v>elégséges</v>
      </c>
      <c r="D15" s="2" t="str">
        <f t="shared" si="2"/>
        <v/>
      </c>
      <c r="F15" s="12" t="s">
        <v>35</v>
      </c>
      <c r="G15" s="5">
        <f>MIN(B2:B26)</f>
        <v>6</v>
      </c>
      <c r="I15" t="str">
        <f t="shared" si="0"/>
        <v>Málna Márta</v>
      </c>
    </row>
    <row r="16" spans="1:9" x14ac:dyDescent="0.3">
      <c r="A16" s="2" t="s">
        <v>21</v>
      </c>
      <c r="B16" s="2">
        <v>45</v>
      </c>
      <c r="C16" s="2" t="str">
        <f t="shared" si="1"/>
        <v>elégséges</v>
      </c>
      <c r="D16" s="2" t="str">
        <f t="shared" si="2"/>
        <v/>
      </c>
      <c r="F16" s="12"/>
      <c r="G16" s="5">
        <f>SMALL(B2:B26,2)</f>
        <v>32</v>
      </c>
      <c r="I16" t="str">
        <f t="shared" si="0"/>
        <v>Meggy Megyer</v>
      </c>
    </row>
    <row r="17" spans="1:9" x14ac:dyDescent="0.3">
      <c r="A17" s="2" t="s">
        <v>22</v>
      </c>
      <c r="B17" s="2">
        <v>76</v>
      </c>
      <c r="C17" s="2" t="str">
        <f t="shared" si="1"/>
        <v>jó</v>
      </c>
      <c r="D17" s="2" t="str">
        <f t="shared" si="2"/>
        <v>Átlag feletti</v>
      </c>
      <c r="F17" s="12"/>
      <c r="G17" s="5">
        <f>SMALL(B2:B26,3)</f>
        <v>34</v>
      </c>
      <c r="I17" t="str">
        <f t="shared" si="0"/>
        <v>Narancs Nauzika</v>
      </c>
    </row>
    <row r="18" spans="1:9" x14ac:dyDescent="0.3">
      <c r="A18" s="2" t="s">
        <v>23</v>
      </c>
      <c r="B18" s="2">
        <v>34</v>
      </c>
      <c r="C18" s="2" t="str">
        <f t="shared" si="1"/>
        <v>elégséges</v>
      </c>
      <c r="D18" s="2" t="str">
        <f t="shared" si="2"/>
        <v/>
      </c>
      <c r="I18" t="str">
        <f t="shared" si="0"/>
        <v>Őszi Baracs</v>
      </c>
    </row>
    <row r="19" spans="1:9" ht="14.4" customHeight="1" x14ac:dyDescent="0.3">
      <c r="A19" s="2" t="s">
        <v>24</v>
      </c>
      <c r="B19" s="2">
        <v>36</v>
      </c>
      <c r="C19" s="2" t="str">
        <f t="shared" si="1"/>
        <v>elégséges</v>
      </c>
      <c r="D19" s="2" t="str">
        <f t="shared" si="2"/>
        <v/>
      </c>
      <c r="F19" s="13" t="s">
        <v>37</v>
      </c>
      <c r="G19" s="15">
        <f>AVERAGEIF(B2:B26,"&gt;="&amp;F3)</f>
        <v>68.130434782608702</v>
      </c>
      <c r="I19" t="str">
        <f t="shared" si="0"/>
        <v>Papaja Pamina</v>
      </c>
    </row>
    <row r="20" spans="1:9" x14ac:dyDescent="0.3">
      <c r="A20" s="2" t="s">
        <v>25</v>
      </c>
      <c r="B20" s="2">
        <v>66</v>
      </c>
      <c r="C20" s="2" t="str">
        <f t="shared" si="1"/>
        <v>közepes</v>
      </c>
      <c r="D20" s="2" t="str">
        <f t="shared" si="2"/>
        <v>Átlag feletti</v>
      </c>
      <c r="F20" s="14"/>
      <c r="G20" s="16"/>
      <c r="I20" t="str">
        <f t="shared" si="0"/>
        <v>Ribizli Riza</v>
      </c>
    </row>
    <row r="21" spans="1:9" x14ac:dyDescent="0.3">
      <c r="A21" s="2" t="s">
        <v>26</v>
      </c>
      <c r="B21" s="2">
        <v>85</v>
      </c>
      <c r="C21" s="2" t="str">
        <f t="shared" si="1"/>
        <v>jeles</v>
      </c>
      <c r="D21" s="2" t="str">
        <f t="shared" si="2"/>
        <v>Átlag feletti</v>
      </c>
      <c r="I21" t="str">
        <f t="shared" si="0"/>
        <v>Ringló Roland</v>
      </c>
    </row>
    <row r="22" spans="1:9" x14ac:dyDescent="0.3">
      <c r="A22" s="2" t="s">
        <v>27</v>
      </c>
      <c r="B22" s="2">
        <v>100</v>
      </c>
      <c r="C22" s="2" t="str">
        <f t="shared" si="1"/>
        <v>jeles</v>
      </c>
      <c r="D22" s="2" t="str">
        <f t="shared" si="2"/>
        <v>Átlag feletti</v>
      </c>
      <c r="F22" s="6" t="s">
        <v>36</v>
      </c>
      <c r="G22" s="9" t="str">
        <f>VLOOKUP(MAX(B2:B26),B2:M26,8,FALSE)</f>
        <v>Som Soma</v>
      </c>
      <c r="I22" t="str">
        <f t="shared" si="0"/>
        <v>Som Soma</v>
      </c>
    </row>
    <row r="23" spans="1:9" x14ac:dyDescent="0.3">
      <c r="A23" s="2" t="s">
        <v>28</v>
      </c>
      <c r="B23" s="2">
        <v>60</v>
      </c>
      <c r="C23" s="2" t="str">
        <f t="shared" si="1"/>
        <v>közepes</v>
      </c>
      <c r="D23" s="2" t="str">
        <f t="shared" si="2"/>
        <v/>
      </c>
      <c r="I23" t="str">
        <f t="shared" si="0"/>
        <v>Szilva Szilvió</v>
      </c>
    </row>
    <row r="24" spans="1:9" x14ac:dyDescent="0.3">
      <c r="A24" s="2" t="s">
        <v>29</v>
      </c>
      <c r="B24" s="2">
        <v>84</v>
      </c>
      <c r="C24" s="2" t="str">
        <f t="shared" si="1"/>
        <v>jó</v>
      </c>
      <c r="D24" s="2" t="str">
        <f t="shared" si="2"/>
        <v>Átlag feletti</v>
      </c>
      <c r="F24" s="8"/>
      <c r="G24" s="7"/>
      <c r="I24" t="str">
        <f t="shared" si="0"/>
        <v>Szőlő Szörény</v>
      </c>
    </row>
    <row r="25" spans="1:9" x14ac:dyDescent="0.3">
      <c r="A25" s="2" t="s">
        <v>30</v>
      </c>
      <c r="B25" s="2">
        <v>72</v>
      </c>
      <c r="C25" s="2" t="str">
        <f t="shared" si="1"/>
        <v>jó</v>
      </c>
      <c r="D25" s="2" t="str">
        <f t="shared" si="2"/>
        <v>Átlag feletti</v>
      </c>
      <c r="F25" s="8"/>
      <c r="G25" s="7"/>
      <c r="I25" t="str">
        <f t="shared" si="0"/>
        <v>Vadalma Vanda</v>
      </c>
    </row>
    <row r="26" spans="1:9" x14ac:dyDescent="0.3">
      <c r="A26" s="2" t="s">
        <v>31</v>
      </c>
      <c r="B26" s="2">
        <v>73</v>
      </c>
      <c r="C26" s="2" t="str">
        <f t="shared" si="1"/>
        <v>jó</v>
      </c>
      <c r="D26" s="2" t="str">
        <f t="shared" si="2"/>
        <v>Átlag feletti</v>
      </c>
      <c r="I26" t="str">
        <f t="shared" si="0"/>
        <v>Zöld Alma</v>
      </c>
    </row>
    <row r="28" spans="1:9" ht="14.4" customHeight="1" x14ac:dyDescent="0.3">
      <c r="A28" s="10" t="s">
        <v>39</v>
      </c>
      <c r="B28" s="10"/>
      <c r="C28" s="10"/>
      <c r="D28" s="10"/>
    </row>
    <row r="29" spans="1:9" ht="14.4" customHeight="1" x14ac:dyDescent="0.3">
      <c r="A29" s="10"/>
      <c r="B29" s="10"/>
      <c r="C29" s="10"/>
      <c r="D29" s="10"/>
    </row>
  </sheetData>
  <mergeCells count="6">
    <mergeCell ref="A28:D29"/>
    <mergeCell ref="F1:G1"/>
    <mergeCell ref="F8:G8"/>
    <mergeCell ref="F15:F17"/>
    <mergeCell ref="F19:F20"/>
    <mergeCell ref="G19:G20"/>
  </mergeCells>
  <conditionalFormatting sqref="B2:B26">
    <cfRule type="cellIs" dxfId="0" priority="1" operator="greaterThan">
      <formula>90</formula>
    </cfRule>
  </conditionalFormatting>
  <pageMargins left="0.39370078740157483" right="0.39370078740157483" top="0.39370078740157483" bottom="0.39370078740157483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F3CC9B6E2D2EB94C8BE4A38FBD9C0CD0" ma:contentTypeVersion="8" ma:contentTypeDescription="Új dokumentum létrehozása." ma:contentTypeScope="" ma:versionID="e15b77961f05f2fd73981e4ed420b6a7">
  <xsd:schema xmlns:xsd="http://www.w3.org/2001/XMLSchema" xmlns:xs="http://www.w3.org/2001/XMLSchema" xmlns:p="http://schemas.microsoft.com/office/2006/metadata/properties" xmlns:ns2="f53fba23-305c-457b-9a83-4406068ef1ac" targetNamespace="http://schemas.microsoft.com/office/2006/metadata/properties" ma:root="true" ma:fieldsID="3ade3c65e5e94846f6219f2059581c78" ns2:_="">
    <xsd:import namespace="f53fba23-305c-457b-9a83-4406068ef1a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3fba23-305c-457b-9a83-4406068ef1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A6B1545-BBF4-4C44-966F-7C743F6F2D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53fba23-305c-457b-9a83-4406068ef1a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308645D-B3C2-4DAD-86E6-F69DB62C5BE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B1262B-D4C4-4D59-8C3E-CB57C89168EB}">
  <ds:schemaRefs>
    <ds:schemaRef ds:uri="f53fba23-305c-457b-9a83-4406068ef1ac"/>
    <ds:schemaRef ds:uri="http://schemas.microsoft.com/office/2006/documentManagement/types"/>
    <ds:schemaRef ds:uri="http://purl.org/dc/terms/"/>
    <ds:schemaRef ds:uri="http://purl.org/dc/elements/1.1/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Adatok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Farkas Csaba</dc:creator>
  <cp:lastModifiedBy>Tanar</cp:lastModifiedBy>
  <cp:lastPrinted>2025-09-29T09:13:37Z</cp:lastPrinted>
  <dcterms:created xsi:type="dcterms:W3CDTF">2020-03-22T08:41:15Z</dcterms:created>
  <dcterms:modified xsi:type="dcterms:W3CDTF">2025-10-01T07:45:37Z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0x010100F3CC9B6E2D2EB94C8BE4A38FBD9C0CD0</vt:lpwstr>
  </property>
</Properties>
</file>