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Péter Pendrive - 2025-09-14\Informatika\Táblázatkezelés\10. évf\2-Osztályzatok\"/>
    </mc:Choice>
  </mc:AlternateContent>
  <xr:revisionPtr revIDLastSave="0" documentId="13_ncr:1_{8F69684E-A434-4381-A71B-05CB77AA183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egye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1" i="1" l="1"/>
  <c r="D20" i="1"/>
  <c r="D19" i="1"/>
  <c r="N2" i="1"/>
  <c r="N3" i="1"/>
  <c r="N4" i="1"/>
  <c r="N5" i="1"/>
  <c r="N6" i="1"/>
  <c r="N7" i="1"/>
  <c r="N8" i="1"/>
  <c r="N9" i="1"/>
  <c r="N10" i="1"/>
  <c r="N11" i="1"/>
  <c r="N12" i="1"/>
  <c r="N1" i="1"/>
  <c r="K3" i="1"/>
  <c r="K4" i="1"/>
  <c r="K5" i="1"/>
  <c r="K6" i="1"/>
  <c r="K7" i="1"/>
  <c r="K8" i="1"/>
  <c r="K9" i="1"/>
  <c r="K10" i="1"/>
  <c r="K11" i="1"/>
  <c r="K12" i="1"/>
  <c r="K2" i="1"/>
  <c r="E17" i="1"/>
  <c r="F17" i="1"/>
  <c r="G17" i="1"/>
  <c r="H17" i="1"/>
  <c r="D17" i="1"/>
  <c r="C2" i="1"/>
  <c r="C9" i="1"/>
  <c r="C3" i="1"/>
  <c r="C5" i="1"/>
  <c r="C6" i="1"/>
  <c r="C8" i="1"/>
  <c r="C10" i="1"/>
  <c r="C7" i="1"/>
  <c r="C11" i="1"/>
  <c r="C12" i="1"/>
  <c r="C4" i="1"/>
  <c r="E16" i="1" l="1"/>
  <c r="F16" i="1"/>
  <c r="G16" i="1"/>
  <c r="H16" i="1"/>
  <c r="D16" i="1"/>
  <c r="J8" i="1" l="1"/>
  <c r="J6" i="1"/>
  <c r="J12" i="1"/>
  <c r="J9" i="1"/>
  <c r="J2" i="1"/>
  <c r="J11" i="1"/>
  <c r="J7" i="1"/>
  <c r="J4" i="1"/>
  <c r="J10" i="1"/>
  <c r="J3" i="1"/>
  <c r="J5" i="1"/>
  <c r="E15" i="1"/>
  <c r="F15" i="1"/>
  <c r="G15" i="1"/>
  <c r="H15" i="1"/>
  <c r="D15" i="1"/>
  <c r="E14" i="1"/>
  <c r="F14" i="1"/>
  <c r="G14" i="1"/>
  <c r="H14" i="1"/>
  <c r="D14" i="1"/>
  <c r="E13" i="1"/>
  <c r="F13" i="1"/>
  <c r="G13" i="1"/>
  <c r="H13" i="1"/>
  <c r="D13" i="1"/>
  <c r="I8" i="1"/>
  <c r="I6" i="1"/>
  <c r="I12" i="1"/>
  <c r="I9" i="1"/>
  <c r="I2" i="1"/>
  <c r="I11" i="1"/>
  <c r="I7" i="1"/>
  <c r="I4" i="1"/>
  <c r="I10" i="1"/>
  <c r="I3" i="1"/>
  <c r="I5" i="1"/>
  <c r="I14" i="1" l="1"/>
  <c r="I13" i="1"/>
  <c r="I15" i="1"/>
</calcChain>
</file>

<file path=xl/sharedStrings.xml><?xml version="1.0" encoding="utf-8"?>
<sst xmlns="http://schemas.openxmlformats.org/spreadsheetml/2006/main" count="47" uniqueCount="44">
  <si>
    <t>Irodalom</t>
  </si>
  <si>
    <t>Történelem</t>
  </si>
  <si>
    <t>Nyelvtan</t>
  </si>
  <si>
    <t>Átlag</t>
  </si>
  <si>
    <t>Bukások száma</t>
  </si>
  <si>
    <t>Átlag:</t>
  </si>
  <si>
    <t>Minimum:</t>
  </si>
  <si>
    <t>Maximum:</t>
  </si>
  <si>
    <t>FELADATOK:</t>
  </si>
  <si>
    <t>Vezetéknév</t>
  </si>
  <si>
    <t>Keresztnév</t>
  </si>
  <si>
    <t>Kis</t>
  </si>
  <si>
    <t>Nagy</t>
  </si>
  <si>
    <t>Közepes</t>
  </si>
  <si>
    <t>Vágó</t>
  </si>
  <si>
    <t>Vadász</t>
  </si>
  <si>
    <t>Madarász</t>
  </si>
  <si>
    <t>Jegenye</t>
  </si>
  <si>
    <t>Béla</t>
  </si>
  <si>
    <t>Lajos</t>
  </si>
  <si>
    <t>Ubul</t>
  </si>
  <si>
    <t>Irma</t>
  </si>
  <si>
    <t>Vendel</t>
  </si>
  <si>
    <t>Viktor</t>
  </si>
  <si>
    <t>Zalán</t>
  </si>
  <si>
    <t>Tass</t>
  </si>
  <si>
    <t>Huba</t>
  </si>
  <si>
    <t>Töhötöm</t>
  </si>
  <si>
    <t>A legmagasabb átlagot érte el:</t>
  </si>
  <si>
    <t>3 - Készítse el a diagramokat!</t>
  </si>
  <si>
    <t>Bukottak aránya:</t>
  </si>
  <si>
    <t>A második legmagasabb átlagot érte el:</t>
  </si>
  <si>
    <t>A legalacsonyabb átlagot érte el:</t>
  </si>
  <si>
    <t>Átlag bukások nélkül:</t>
  </si>
  <si>
    <t>Monogram</t>
  </si>
  <si>
    <t>Cecília</t>
  </si>
  <si>
    <t>Sós</t>
  </si>
  <si>
    <t>2 - Egészítse ki a táblázatot a mintának megfelelően és számítsa ki az üres cellák értékét!</t>
  </si>
  <si>
    <t>1 - Rendezze a táblázatot névsorba! (Az azonos vezetéknevű diákokat keresztnév szerint.)</t>
  </si>
  <si>
    <t>5 - Formázza meg a táblázatot a mintának megfelelően!</t>
  </si>
  <si>
    <t>4 - Az elégtelen osztályzatok sárga alapon piros félkövér számmal jelenjenek meg! (Használjon feltételes formázást!)</t>
  </si>
  <si>
    <t>Angol</t>
  </si>
  <si>
    <t>Német</t>
  </si>
  <si>
    <t>Hány nyelvet tanul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</si>
</sst>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 darab&quot;"/>
    <numFmt numFmtId="165" formatCode="0&quot; nyelvet&quot;"/>
  </numFmts>
  <fonts count="5" x14ac:knownFonts="1">
    <font>
      <sz val="10"/>
      <name val="Arial"/>
      <charset val="238"/>
    </font>
    <font>
      <sz val="10"/>
      <name val="Arial"/>
      <charset val="238"/>
    </font>
    <font>
      <sz val="8"/>
      <name val="Arial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22"/>
      </patternFill>
    </fill>
    <fill>
      <patternFill patternType="solid">
        <fgColor indexed="41"/>
        <bgColor indexed="64"/>
      </patternFill>
    </fill>
  </fills>
  <borders count="33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/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 diagonalDown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4" xfId="0" applyBorder="1"/>
    <xf numFmtId="0" fontId="0" fillId="0" borderId="5" xfId="0" applyBorder="1"/>
    <xf numFmtId="0" fontId="3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5" xfId="0" applyFill="1" applyBorder="1"/>
    <xf numFmtId="2" fontId="0" fillId="3" borderId="13" xfId="0" applyNumberFormat="1" applyFill="1" applyBorder="1"/>
    <xf numFmtId="2" fontId="0" fillId="2" borderId="14" xfId="0" applyNumberFormat="1" applyFill="1" applyBorder="1"/>
    <xf numFmtId="2" fontId="0" fillId="2" borderId="5" xfId="0" applyNumberFormat="1" applyFill="1" applyBorder="1"/>
    <xf numFmtId="2" fontId="4" fillId="2" borderId="14" xfId="0" applyNumberFormat="1" applyFont="1" applyFill="1" applyBorder="1"/>
    <xf numFmtId="164" fontId="0" fillId="3" borderId="5" xfId="0" applyNumberFormat="1" applyFill="1" applyBorder="1"/>
    <xf numFmtId="9" fontId="0" fillId="2" borderId="23" xfId="1" applyFont="1" applyFill="1" applyBorder="1"/>
    <xf numFmtId="0" fontId="0" fillId="0" borderId="0" xfId="0" applyBorder="1" applyAlignment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6" xfId="0" applyBorder="1" applyAlignment="1"/>
    <xf numFmtId="0" fontId="0" fillId="0" borderId="21" xfId="0" applyBorder="1" applyAlignment="1"/>
    <xf numFmtId="0" fontId="4" fillId="0" borderId="0" xfId="0" applyFont="1"/>
    <xf numFmtId="0" fontId="4" fillId="0" borderId="4" xfId="0" applyFont="1" applyBorder="1"/>
    <xf numFmtId="0" fontId="0" fillId="0" borderId="15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19" xfId="0" applyFill="1" applyBorder="1" applyAlignment="1"/>
    <xf numFmtId="0" fontId="0" fillId="0" borderId="20" xfId="0" applyFill="1" applyBorder="1" applyAlignment="1"/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24" xfId="0" applyBorder="1" applyAlignment="1">
      <alignment horizontal="left" wrapText="1"/>
    </xf>
    <xf numFmtId="0" fontId="0" fillId="0" borderId="32" xfId="0" applyBorder="1" applyAlignment="1">
      <alignment horizontal="left" wrapText="1"/>
    </xf>
    <xf numFmtId="0" fontId="0" fillId="0" borderId="25" xfId="0" applyBorder="1" applyAlignment="1">
      <alignment horizontal="left" wrapText="1"/>
    </xf>
    <xf numFmtId="165" fontId="0" fillId="3" borderId="12" xfId="0" applyNumberFormat="1" applyFill="1" applyBorder="1" applyAlignment="1">
      <alignment horizontal="center"/>
    </xf>
  </cellXfs>
  <cellStyles count="2">
    <cellStyle name="Normál" xfId="0" builtinId="0"/>
    <cellStyle name="Százalék" xfId="1" builtinId="5"/>
  </cellStyles>
  <dxfs count="1">
    <dxf>
      <font>
        <b/>
        <i val="0"/>
        <condense val="0"/>
        <extend val="0"/>
        <color indexed="1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hu-HU"/>
              <a:t>Egyéni átlagok</a:t>
            </a:r>
          </a:p>
        </c:rich>
      </c:tx>
      <c:layout>
        <c:manualLayout>
          <c:xMode val="edge"/>
          <c:yMode val="edge"/>
          <c:x val="0.30952449125677473"/>
          <c:y val="7.211538461538460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756649296899018"/>
          <c:y val="0.26442369765929624"/>
          <c:w val="0.82539895781394113"/>
          <c:h val="0.3509623623477932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Jegyek!$C$2:$C$12</c:f>
              <c:strCache>
                <c:ptCount val="11"/>
                <c:pt idx="0">
                  <c:v>J. T.</c:v>
                </c:pt>
                <c:pt idx="1">
                  <c:v>K. B.</c:v>
                </c:pt>
                <c:pt idx="2">
                  <c:v>K. C.</c:v>
                </c:pt>
                <c:pt idx="3">
                  <c:v>K. U.</c:v>
                </c:pt>
                <c:pt idx="4">
                  <c:v>M. Z.</c:v>
                </c:pt>
                <c:pt idx="5">
                  <c:v>N. H.</c:v>
                </c:pt>
                <c:pt idx="6">
                  <c:v>N. L.</c:v>
                </c:pt>
                <c:pt idx="7">
                  <c:v>N. T.</c:v>
                </c:pt>
                <c:pt idx="8">
                  <c:v>S. V.</c:v>
                </c:pt>
                <c:pt idx="9">
                  <c:v>V. V.</c:v>
                </c:pt>
                <c:pt idx="10">
                  <c:v>V. I.</c:v>
                </c:pt>
              </c:strCache>
            </c:strRef>
          </c:cat>
          <c:val>
            <c:numRef>
              <c:f>Jegyek!$I$2:$I$12</c:f>
              <c:numCache>
                <c:formatCode>0.00</c:formatCode>
                <c:ptCount val="11"/>
                <c:pt idx="0">
                  <c:v>3.75</c:v>
                </c:pt>
                <c:pt idx="1">
                  <c:v>2.75</c:v>
                </c:pt>
                <c:pt idx="2">
                  <c:v>3</c:v>
                </c:pt>
                <c:pt idx="3">
                  <c:v>3.25</c:v>
                </c:pt>
                <c:pt idx="4">
                  <c:v>2</c:v>
                </c:pt>
                <c:pt idx="5">
                  <c:v>1.75</c:v>
                </c:pt>
                <c:pt idx="6">
                  <c:v>3.8</c:v>
                </c:pt>
                <c:pt idx="7">
                  <c:v>3.25</c:v>
                </c:pt>
                <c:pt idx="8">
                  <c:v>1.5</c:v>
                </c:pt>
                <c:pt idx="9">
                  <c:v>2.2000000000000002</c:v>
                </c:pt>
                <c:pt idx="10">
                  <c:v>2.25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A2-4F17-B555-C97EEE500B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0403567"/>
        <c:axId val="1"/>
      </c:barChart>
      <c:catAx>
        <c:axId val="136040356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hu-HU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hu-HU"/>
          </a:p>
        </c:txPr>
        <c:crossAx val="136040356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hu-HU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hu-HU" sz="1200"/>
              <a:t>Tantárgyi átlagok</a:t>
            </a:r>
          </a:p>
        </c:rich>
      </c:tx>
      <c:layout>
        <c:manualLayout>
          <c:xMode val="edge"/>
          <c:yMode val="edge"/>
          <c:x val="0.34013713173493765"/>
          <c:y val="5.263157894736841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64631047483018"/>
          <c:y val="0.18660287081339713"/>
          <c:w val="0.79592101111092661"/>
          <c:h val="0.4593301435406698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Jegyek!$D$1:$H$1</c:f>
              <c:strCache>
                <c:ptCount val="5"/>
                <c:pt idx="0">
                  <c:v>Irodalom</c:v>
                </c:pt>
                <c:pt idx="1">
                  <c:v>Nyelvtan</c:v>
                </c:pt>
                <c:pt idx="2">
                  <c:v>Történelem</c:v>
                </c:pt>
                <c:pt idx="3">
                  <c:v>Angol</c:v>
                </c:pt>
                <c:pt idx="4">
                  <c:v>Német</c:v>
                </c:pt>
              </c:strCache>
            </c:strRef>
          </c:cat>
          <c:val>
            <c:numRef>
              <c:f>Jegyek!$D$13:$H$13</c:f>
              <c:numCache>
                <c:formatCode>0.00</c:formatCode>
                <c:ptCount val="5"/>
                <c:pt idx="0">
                  <c:v>2.4545454545454546</c:v>
                </c:pt>
                <c:pt idx="1">
                  <c:v>2.9090909090909092</c:v>
                </c:pt>
                <c:pt idx="2">
                  <c:v>2.9090909090909092</c:v>
                </c:pt>
                <c:pt idx="3">
                  <c:v>2.4285714285714284</c:v>
                </c:pt>
                <c:pt idx="4">
                  <c:v>2.7142857142857144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05-480A-8F57-DD1A0205AC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62864207"/>
        <c:axId val="1"/>
      </c:barChart>
      <c:catAx>
        <c:axId val="13628642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hu-HU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hu-HU"/>
          </a:p>
        </c:txPr>
        <c:crossAx val="1362864207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hu-HU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21</xdr:row>
      <xdr:rowOff>152400</xdr:rowOff>
    </xdr:from>
    <xdr:to>
      <xdr:col>5</xdr:col>
      <xdr:colOff>742950</xdr:colOff>
      <xdr:row>21</xdr:row>
      <xdr:rowOff>2133600</xdr:rowOff>
    </xdr:to>
    <xdr:graphicFrame macro="">
      <xdr:nvGraphicFramePr>
        <xdr:cNvPr id="1032" name="Diagram 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57150</xdr:colOff>
      <xdr:row>21</xdr:row>
      <xdr:rowOff>161925</xdr:rowOff>
    </xdr:from>
    <xdr:to>
      <xdr:col>10</xdr:col>
      <xdr:colOff>942975</xdr:colOff>
      <xdr:row>21</xdr:row>
      <xdr:rowOff>2152650</xdr:rowOff>
    </xdr:to>
    <xdr:graphicFrame macro="">
      <xdr:nvGraphicFramePr>
        <xdr:cNvPr id="1033" name="Diagram 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workbookViewId="0">
      <selection activeCell="N14" sqref="N14"/>
    </sheetView>
  </sheetViews>
  <sheetFormatPr defaultRowHeight="13.2" x14ac:dyDescent="0.25"/>
  <cols>
    <col min="1" max="1" width="13.33203125" customWidth="1"/>
    <col min="2" max="2" width="12.33203125" customWidth="1"/>
    <col min="3" max="3" width="10.6640625" bestFit="1" customWidth="1"/>
    <col min="4" max="8" width="11.6640625" customWidth="1"/>
    <col min="9" max="9" width="8" customWidth="1"/>
    <col min="10" max="10" width="8.5546875" bestFit="1" customWidth="1"/>
    <col min="11" max="11" width="13.33203125" customWidth="1"/>
    <col min="14" max="14" width="9.5546875" bestFit="1" customWidth="1"/>
  </cols>
  <sheetData>
    <row r="1" spans="1:14" ht="26.25" customHeight="1" thickTop="1" x14ac:dyDescent="0.25">
      <c r="A1" s="2" t="s">
        <v>9</v>
      </c>
      <c r="B1" s="3" t="s">
        <v>10</v>
      </c>
      <c r="C1" s="3" t="s">
        <v>34</v>
      </c>
      <c r="D1" s="3" t="s">
        <v>0</v>
      </c>
      <c r="E1" s="3" t="s">
        <v>2</v>
      </c>
      <c r="F1" s="3" t="s">
        <v>1</v>
      </c>
      <c r="G1" s="3" t="s">
        <v>41</v>
      </c>
      <c r="H1" s="8" t="s">
        <v>42</v>
      </c>
      <c r="I1" s="7" t="s">
        <v>3</v>
      </c>
      <c r="J1" s="3" t="s">
        <v>4</v>
      </c>
      <c r="K1" s="4" t="s">
        <v>43</v>
      </c>
      <c r="N1" t="str">
        <f>C1</f>
        <v>Monogram</v>
      </c>
    </row>
    <row r="2" spans="1:14" x14ac:dyDescent="0.25">
      <c r="A2" s="5" t="s">
        <v>17</v>
      </c>
      <c r="B2" s="6" t="s">
        <v>27</v>
      </c>
      <c r="C2" s="6" t="str">
        <f t="shared" ref="C2:C12" si="0">LEFT(A2,1)&amp;". "&amp;LEFT(B2,1)&amp;"."</f>
        <v>J. T.</v>
      </c>
      <c r="D2" s="6">
        <v>5</v>
      </c>
      <c r="E2" s="6">
        <v>4</v>
      </c>
      <c r="F2" s="6">
        <v>4</v>
      </c>
      <c r="G2" s="6">
        <v>2</v>
      </c>
      <c r="H2" s="9"/>
      <c r="I2" s="14">
        <f t="shared" ref="I2:I12" si="1">AVERAGE(D2:H2)</f>
        <v>3.75</v>
      </c>
      <c r="J2" s="18">
        <f t="shared" ref="J2:J12" si="2">COUNTIF(D2:H2,"=1")</f>
        <v>0</v>
      </c>
      <c r="K2" s="42">
        <f>COUNT(G2:H2)</f>
        <v>1</v>
      </c>
      <c r="N2" t="str">
        <f t="shared" ref="N2:N12" si="3">C2</f>
        <v>J. T.</v>
      </c>
    </row>
    <row r="3" spans="1:14" x14ac:dyDescent="0.25">
      <c r="A3" s="5" t="s">
        <v>11</v>
      </c>
      <c r="B3" s="6" t="s">
        <v>18</v>
      </c>
      <c r="C3" s="6" t="str">
        <f t="shared" si="0"/>
        <v>K. B.</v>
      </c>
      <c r="D3" s="6">
        <v>4</v>
      </c>
      <c r="E3" s="6">
        <v>1</v>
      </c>
      <c r="F3" s="6">
        <v>5</v>
      </c>
      <c r="G3" s="6"/>
      <c r="H3" s="9">
        <v>1</v>
      </c>
      <c r="I3" s="14">
        <f t="shared" si="1"/>
        <v>2.75</v>
      </c>
      <c r="J3" s="18">
        <f t="shared" si="2"/>
        <v>2</v>
      </c>
      <c r="K3" s="42">
        <f t="shared" ref="K3:K12" si="4">COUNT(G3:H3)</f>
        <v>1</v>
      </c>
      <c r="N3" t="str">
        <f t="shared" si="3"/>
        <v>K. B.</v>
      </c>
    </row>
    <row r="4" spans="1:14" x14ac:dyDescent="0.25">
      <c r="A4" s="5" t="s">
        <v>13</v>
      </c>
      <c r="B4" s="6" t="s">
        <v>35</v>
      </c>
      <c r="C4" s="6" t="str">
        <f t="shared" si="0"/>
        <v>K. C.</v>
      </c>
      <c r="D4" s="6">
        <v>1</v>
      </c>
      <c r="E4" s="6">
        <v>2</v>
      </c>
      <c r="F4" s="6">
        <v>4</v>
      </c>
      <c r="G4" s="6">
        <v>5</v>
      </c>
      <c r="H4" s="9">
        <v>3</v>
      </c>
      <c r="I4" s="14">
        <f t="shared" si="1"/>
        <v>3</v>
      </c>
      <c r="J4" s="18">
        <f t="shared" si="2"/>
        <v>1</v>
      </c>
      <c r="K4" s="42">
        <f t="shared" si="4"/>
        <v>2</v>
      </c>
      <c r="N4" t="str">
        <f t="shared" si="3"/>
        <v>K. C.</v>
      </c>
    </row>
    <row r="5" spans="1:14" x14ac:dyDescent="0.25">
      <c r="A5" s="5" t="s">
        <v>13</v>
      </c>
      <c r="B5" s="6" t="s">
        <v>20</v>
      </c>
      <c r="C5" s="6" t="str">
        <f t="shared" si="0"/>
        <v>K. U.</v>
      </c>
      <c r="D5" s="6">
        <v>2</v>
      </c>
      <c r="E5" s="6">
        <v>4</v>
      </c>
      <c r="F5" s="6">
        <v>3</v>
      </c>
      <c r="G5" s="6"/>
      <c r="H5" s="9">
        <v>4</v>
      </c>
      <c r="I5" s="14">
        <f t="shared" si="1"/>
        <v>3.25</v>
      </c>
      <c r="J5" s="18">
        <f t="shared" si="2"/>
        <v>0</v>
      </c>
      <c r="K5" s="42">
        <f t="shared" si="4"/>
        <v>1</v>
      </c>
      <c r="N5" t="str">
        <f t="shared" si="3"/>
        <v>K. U.</v>
      </c>
    </row>
    <row r="6" spans="1:14" x14ac:dyDescent="0.25">
      <c r="A6" s="5" t="s">
        <v>16</v>
      </c>
      <c r="B6" s="6" t="s">
        <v>24</v>
      </c>
      <c r="C6" s="6" t="str">
        <f t="shared" si="0"/>
        <v>M. Z.</v>
      </c>
      <c r="D6" s="6">
        <v>2</v>
      </c>
      <c r="E6" s="6">
        <v>2</v>
      </c>
      <c r="F6" s="6">
        <v>3</v>
      </c>
      <c r="G6" s="6">
        <v>1</v>
      </c>
      <c r="H6" s="9"/>
      <c r="I6" s="14">
        <f t="shared" si="1"/>
        <v>2</v>
      </c>
      <c r="J6" s="18">
        <f t="shared" si="2"/>
        <v>1</v>
      </c>
      <c r="K6" s="42">
        <f t="shared" si="4"/>
        <v>1</v>
      </c>
      <c r="N6" t="str">
        <f t="shared" si="3"/>
        <v>M. Z.</v>
      </c>
    </row>
    <row r="7" spans="1:14" x14ac:dyDescent="0.25">
      <c r="A7" s="26" t="s">
        <v>12</v>
      </c>
      <c r="B7" s="6" t="s">
        <v>26</v>
      </c>
      <c r="C7" s="6" t="str">
        <f t="shared" si="0"/>
        <v>N. H.</v>
      </c>
      <c r="D7" s="6">
        <v>2</v>
      </c>
      <c r="E7" s="6">
        <v>2</v>
      </c>
      <c r="F7" s="6">
        <v>2</v>
      </c>
      <c r="G7" s="6"/>
      <c r="H7" s="9">
        <v>1</v>
      </c>
      <c r="I7" s="14">
        <f t="shared" si="1"/>
        <v>1.75</v>
      </c>
      <c r="J7" s="18">
        <f t="shared" si="2"/>
        <v>1</v>
      </c>
      <c r="K7" s="42">
        <f t="shared" si="4"/>
        <v>1</v>
      </c>
      <c r="N7" t="str">
        <f t="shared" si="3"/>
        <v>N. H.</v>
      </c>
    </row>
    <row r="8" spans="1:14" x14ac:dyDescent="0.25">
      <c r="A8" s="5" t="s">
        <v>12</v>
      </c>
      <c r="B8" s="6" t="s">
        <v>19</v>
      </c>
      <c r="C8" s="6" t="str">
        <f t="shared" si="0"/>
        <v>N. L.</v>
      </c>
      <c r="D8" s="6">
        <v>5</v>
      </c>
      <c r="E8" s="6">
        <v>5</v>
      </c>
      <c r="F8" s="6">
        <v>2</v>
      </c>
      <c r="G8" s="6">
        <v>3</v>
      </c>
      <c r="H8" s="9">
        <v>4</v>
      </c>
      <c r="I8" s="14">
        <f t="shared" si="1"/>
        <v>3.8</v>
      </c>
      <c r="J8" s="18">
        <f t="shared" si="2"/>
        <v>0</v>
      </c>
      <c r="K8" s="42">
        <f t="shared" si="4"/>
        <v>2</v>
      </c>
      <c r="N8" t="str">
        <f t="shared" si="3"/>
        <v>N. L.</v>
      </c>
    </row>
    <row r="9" spans="1:14" x14ac:dyDescent="0.25">
      <c r="A9" s="26" t="s">
        <v>12</v>
      </c>
      <c r="B9" s="6" t="s">
        <v>25</v>
      </c>
      <c r="C9" s="6" t="str">
        <f t="shared" si="0"/>
        <v>N. T.</v>
      </c>
      <c r="D9" s="6">
        <v>2</v>
      </c>
      <c r="E9" s="6">
        <v>5</v>
      </c>
      <c r="F9" s="6">
        <v>4</v>
      </c>
      <c r="G9" s="6"/>
      <c r="H9" s="9">
        <v>2</v>
      </c>
      <c r="I9" s="14">
        <f t="shared" si="1"/>
        <v>3.25</v>
      </c>
      <c r="J9" s="18">
        <f t="shared" si="2"/>
        <v>0</v>
      </c>
      <c r="K9" s="42">
        <f t="shared" si="4"/>
        <v>1</v>
      </c>
      <c r="N9" t="str">
        <f t="shared" si="3"/>
        <v>N. T.</v>
      </c>
    </row>
    <row r="10" spans="1:14" x14ac:dyDescent="0.25">
      <c r="A10" s="26" t="s">
        <v>36</v>
      </c>
      <c r="B10" s="6" t="s">
        <v>22</v>
      </c>
      <c r="C10" s="6" t="str">
        <f t="shared" si="0"/>
        <v>S. V.</v>
      </c>
      <c r="D10" s="6">
        <v>1</v>
      </c>
      <c r="E10" s="6">
        <v>1</v>
      </c>
      <c r="F10" s="6">
        <v>1</v>
      </c>
      <c r="G10" s="6">
        <v>3</v>
      </c>
      <c r="H10" s="9"/>
      <c r="I10" s="14">
        <f t="shared" si="1"/>
        <v>1.5</v>
      </c>
      <c r="J10" s="18">
        <f t="shared" si="2"/>
        <v>3</v>
      </c>
      <c r="K10" s="42">
        <f t="shared" si="4"/>
        <v>1</v>
      </c>
      <c r="N10" t="str">
        <f t="shared" si="3"/>
        <v>S. V.</v>
      </c>
    </row>
    <row r="11" spans="1:14" x14ac:dyDescent="0.25">
      <c r="A11" s="5" t="s">
        <v>15</v>
      </c>
      <c r="B11" s="6" t="s">
        <v>23</v>
      </c>
      <c r="C11" s="6" t="str">
        <f t="shared" si="0"/>
        <v>V. V.</v>
      </c>
      <c r="D11" s="6">
        <v>2</v>
      </c>
      <c r="E11" s="6">
        <v>2</v>
      </c>
      <c r="F11" s="6">
        <v>1</v>
      </c>
      <c r="G11" s="6">
        <v>2</v>
      </c>
      <c r="H11" s="9">
        <v>4</v>
      </c>
      <c r="I11" s="14">
        <f t="shared" si="1"/>
        <v>2.2000000000000002</v>
      </c>
      <c r="J11" s="18">
        <f t="shared" si="2"/>
        <v>1</v>
      </c>
      <c r="K11" s="42">
        <f t="shared" si="4"/>
        <v>2</v>
      </c>
      <c r="N11" t="str">
        <f t="shared" si="3"/>
        <v>V. V.</v>
      </c>
    </row>
    <row r="12" spans="1:14" ht="13.8" thickBot="1" x14ac:dyDescent="0.3">
      <c r="A12" s="10" t="s">
        <v>14</v>
      </c>
      <c r="B12" s="11" t="s">
        <v>21</v>
      </c>
      <c r="C12" s="6" t="str">
        <f t="shared" si="0"/>
        <v>V. I.</v>
      </c>
      <c r="D12" s="11">
        <v>1</v>
      </c>
      <c r="E12" s="11">
        <v>4</v>
      </c>
      <c r="F12" s="11">
        <v>3</v>
      </c>
      <c r="G12" s="11">
        <v>1</v>
      </c>
      <c r="H12" s="12"/>
      <c r="I12" s="14">
        <f t="shared" si="1"/>
        <v>2.25</v>
      </c>
      <c r="J12" s="18">
        <f t="shared" si="2"/>
        <v>2</v>
      </c>
      <c r="K12" s="42">
        <f t="shared" si="4"/>
        <v>1</v>
      </c>
      <c r="N12" t="str">
        <f t="shared" si="3"/>
        <v>V. I.</v>
      </c>
    </row>
    <row r="13" spans="1:14" ht="13.8" thickTop="1" x14ac:dyDescent="0.25">
      <c r="A13" s="33" t="s">
        <v>5</v>
      </c>
      <c r="B13" s="34"/>
      <c r="C13" s="35"/>
      <c r="D13" s="15">
        <f t="shared" ref="D13:I13" si="5">AVERAGE(D2:D12)</f>
        <v>2.4545454545454546</v>
      </c>
      <c r="E13" s="15">
        <f t="shared" si="5"/>
        <v>2.9090909090909092</v>
      </c>
      <c r="F13" s="15">
        <f t="shared" si="5"/>
        <v>2.9090909090909092</v>
      </c>
      <c r="G13" s="15">
        <f t="shared" si="5"/>
        <v>2.4285714285714284</v>
      </c>
      <c r="H13" s="15">
        <f t="shared" si="5"/>
        <v>2.7142857142857144</v>
      </c>
      <c r="I13" s="17">
        <f t="shared" si="5"/>
        <v>2.6818181818181817</v>
      </c>
      <c r="J13" s="27"/>
      <c r="K13" s="28"/>
    </row>
    <row r="14" spans="1:14" x14ac:dyDescent="0.25">
      <c r="A14" s="36" t="s">
        <v>6</v>
      </c>
      <c r="B14" s="37"/>
      <c r="C14" s="38"/>
      <c r="D14" s="13">
        <f t="shared" ref="D14:I14" si="6">MIN(D2:D12)</f>
        <v>1</v>
      </c>
      <c r="E14" s="13">
        <f t="shared" si="6"/>
        <v>1</v>
      </c>
      <c r="F14" s="13">
        <f t="shared" si="6"/>
        <v>1</v>
      </c>
      <c r="G14" s="13">
        <f t="shared" si="6"/>
        <v>1</v>
      </c>
      <c r="H14" s="13">
        <f t="shared" si="6"/>
        <v>1</v>
      </c>
      <c r="I14" s="16">
        <f t="shared" si="6"/>
        <v>1.5</v>
      </c>
      <c r="J14" s="27"/>
      <c r="K14" s="28"/>
    </row>
    <row r="15" spans="1:14" x14ac:dyDescent="0.25">
      <c r="A15" s="36" t="s">
        <v>7</v>
      </c>
      <c r="B15" s="37"/>
      <c r="C15" s="38"/>
      <c r="D15" s="13">
        <f t="shared" ref="D15:I15" si="7">MAX(D2:D12)</f>
        <v>5</v>
      </c>
      <c r="E15" s="13">
        <f t="shared" si="7"/>
        <v>5</v>
      </c>
      <c r="F15" s="13">
        <f t="shared" si="7"/>
        <v>5</v>
      </c>
      <c r="G15" s="13">
        <f t="shared" si="7"/>
        <v>5</v>
      </c>
      <c r="H15" s="13">
        <f t="shared" si="7"/>
        <v>4</v>
      </c>
      <c r="I15" s="16">
        <f t="shared" si="7"/>
        <v>3.8</v>
      </c>
      <c r="J15" s="27"/>
      <c r="K15" s="28"/>
    </row>
    <row r="16" spans="1:14" x14ac:dyDescent="0.25">
      <c r="A16" s="36" t="s">
        <v>33</v>
      </c>
      <c r="B16" s="37"/>
      <c r="C16" s="38"/>
      <c r="D16" s="15">
        <f>AVERAGEIF(D2:D12,"&gt;1")</f>
        <v>3</v>
      </c>
      <c r="E16" s="15">
        <f t="shared" ref="E16:H16" si="8">AVERAGEIF(E2:E12,"&gt;1")</f>
        <v>3.3333333333333335</v>
      </c>
      <c r="F16" s="15">
        <f t="shared" si="8"/>
        <v>3.3333333333333335</v>
      </c>
      <c r="G16" s="15">
        <f t="shared" si="8"/>
        <v>3</v>
      </c>
      <c r="H16" s="15">
        <f t="shared" si="8"/>
        <v>3.4</v>
      </c>
      <c r="I16" s="31"/>
      <c r="J16" s="27"/>
      <c r="K16" s="28"/>
    </row>
    <row r="17" spans="1:11" ht="13.5" customHeight="1" thickBot="1" x14ac:dyDescent="0.3">
      <c r="A17" s="39" t="s">
        <v>30</v>
      </c>
      <c r="B17" s="40"/>
      <c r="C17" s="41"/>
      <c r="D17" s="19">
        <f>COUNTIF(D2:D12,"=1")/COUNT(D2:D12)</f>
        <v>0.27272727272727271</v>
      </c>
      <c r="E17" s="19">
        <f t="shared" ref="E17:H17" si="9">COUNTIF(E2:E12,"=1")/COUNT(E2:E12)</f>
        <v>0.18181818181818182</v>
      </c>
      <c r="F17" s="19">
        <f t="shared" si="9"/>
        <v>0.18181818181818182</v>
      </c>
      <c r="G17" s="19">
        <f t="shared" si="9"/>
        <v>0.2857142857142857</v>
      </c>
      <c r="H17" s="19">
        <f t="shared" si="9"/>
        <v>0.2857142857142857</v>
      </c>
      <c r="I17" s="32"/>
      <c r="J17" s="29"/>
      <c r="K17" s="30"/>
    </row>
    <row r="18" spans="1:11" ht="14.4" thickTop="1" thickBot="1" x14ac:dyDescent="0.3"/>
    <row r="19" spans="1:11" ht="13.8" thickBot="1" x14ac:dyDescent="0.3">
      <c r="A19" s="23" t="s">
        <v>32</v>
      </c>
      <c r="B19" s="24"/>
      <c r="C19" s="21"/>
      <c r="D19" s="22" t="str">
        <f>VLOOKUP(I14,I2:N12,6,FALSE)</f>
        <v>S. V.</v>
      </c>
      <c r="E19" s="20"/>
    </row>
    <row r="20" spans="1:11" ht="13.8" thickBot="1" x14ac:dyDescent="0.3">
      <c r="A20" s="23" t="s">
        <v>28</v>
      </c>
      <c r="B20" s="24"/>
      <c r="C20" s="21"/>
      <c r="D20" s="22" t="str">
        <f>VLOOKUP(I15,I2:N12,6,FALSE)</f>
        <v>N. L.</v>
      </c>
      <c r="E20" s="20"/>
    </row>
    <row r="21" spans="1:11" ht="13.8" thickBot="1" x14ac:dyDescent="0.3">
      <c r="A21" s="23" t="s">
        <v>31</v>
      </c>
      <c r="B21" s="24"/>
      <c r="C21" s="21"/>
      <c r="D21" s="22" t="str">
        <f>VLOOKUP(LARGE(I2:I12,2),I2:N12,6,FALSE)</f>
        <v>J. T.</v>
      </c>
      <c r="E21" s="20"/>
      <c r="F21" s="20"/>
    </row>
    <row r="22" spans="1:11" ht="186" customHeight="1" x14ac:dyDescent="0.25"/>
    <row r="23" spans="1:11" x14ac:dyDescent="0.25">
      <c r="A23" s="1" t="s">
        <v>8</v>
      </c>
    </row>
    <row r="24" spans="1:11" x14ac:dyDescent="0.25">
      <c r="A24" s="25" t="s">
        <v>38</v>
      </c>
    </row>
    <row r="25" spans="1:11" x14ac:dyDescent="0.25">
      <c r="A25" s="25" t="s">
        <v>37</v>
      </c>
    </row>
    <row r="26" spans="1:11" x14ac:dyDescent="0.25">
      <c r="A26" t="s">
        <v>29</v>
      </c>
    </row>
    <row r="27" spans="1:11" x14ac:dyDescent="0.25">
      <c r="A27" s="25" t="s">
        <v>40</v>
      </c>
    </row>
    <row r="28" spans="1:11" x14ac:dyDescent="0.25">
      <c r="A28" s="25" t="s">
        <v>39</v>
      </c>
    </row>
  </sheetData>
  <sortState xmlns:xlrd2="http://schemas.microsoft.com/office/spreadsheetml/2017/richdata2" ref="A2:H12">
    <sortCondition ref="A2:A12"/>
    <sortCondition ref="B2:B12"/>
  </sortState>
  <mergeCells count="7">
    <mergeCell ref="J13:K17"/>
    <mergeCell ref="I16:I17"/>
    <mergeCell ref="A13:C13"/>
    <mergeCell ref="A14:C14"/>
    <mergeCell ref="A15:C15"/>
    <mergeCell ref="A16:C16"/>
    <mergeCell ref="A17:C17"/>
  </mergeCells>
  <phoneticPr fontId="2" type="noConversion"/>
  <conditionalFormatting sqref="D2:H12">
    <cfRule type="cellIs" dxfId="0" priority="1" stopIfTrue="1" operator="equal">
      <formula>1</formula>
    </cfRule>
  </conditionalFormatting>
  <pageMargins left="0.39370078740157483" right="0.39370078740157483" top="0.39370078740157483" bottom="0.39370078740157483" header="0.31496062992125984" footer="0.31496062992125984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Jegyek</vt:lpstr>
    </vt:vector>
  </TitlesOfParts>
  <Company>Ferences Gimnázium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Szentendrey Péter</dc:creator>
  <cp:lastModifiedBy>Tanar</cp:lastModifiedBy>
  <cp:lastPrinted>2025-09-15T14:05:13Z</cp:lastPrinted>
  <dcterms:created xsi:type="dcterms:W3CDTF">2007-03-12T12:37:51Z</dcterms:created>
  <dcterms:modified xsi:type="dcterms:W3CDTF">2025-09-15T14:05:38Z</dcterms:modified>
</cp:coreProperties>
</file>